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60" yWindow="-80" windowWidth="22560" windowHeight="15900" tabRatio="500" activeTab="1"/>
  </bookViews>
  <sheets>
    <sheet name="Portfolio tracking" sheetId="1" r:id="rId1"/>
    <sheet name="Portfolio Rebalancing" sheetId="6" r:id="rId2"/>
    <sheet name="Portfolio growth" sheetId="5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6" i="5"/>
  <c r="B25"/>
  <c r="B24"/>
  <c r="B23"/>
  <c r="B22"/>
  <c r="B21"/>
  <c r="E21"/>
  <c r="F21"/>
  <c r="B20"/>
  <c r="E20"/>
  <c r="F20"/>
  <c r="B19"/>
  <c r="E19"/>
  <c r="F19"/>
  <c r="B18"/>
  <c r="E18"/>
  <c r="F18"/>
  <c r="B17"/>
  <c r="E17"/>
  <c r="F17"/>
  <c r="B16"/>
  <c r="E16"/>
  <c r="F16"/>
  <c r="B15"/>
  <c r="E15"/>
  <c r="F15"/>
  <c r="B14"/>
  <c r="E14"/>
  <c r="F14"/>
  <c r="B13"/>
  <c r="E13"/>
  <c r="F13"/>
  <c r="B12"/>
  <c r="E12"/>
  <c r="F12"/>
  <c r="B11"/>
  <c r="E11"/>
  <c r="F11"/>
  <c r="B10"/>
  <c r="E10"/>
  <c r="F10"/>
  <c r="B9"/>
  <c r="E9"/>
  <c r="F9"/>
  <c r="B8"/>
  <c r="E8"/>
  <c r="F8"/>
  <c r="B7"/>
  <c r="E7"/>
  <c r="F7"/>
  <c r="B6"/>
  <c r="E6"/>
  <c r="F6"/>
  <c r="B5"/>
  <c r="E5"/>
  <c r="F5"/>
  <c r="B4"/>
  <c r="E4"/>
  <c r="F4"/>
  <c r="B3"/>
  <c r="E3"/>
  <c r="F3"/>
  <c r="E2"/>
  <c r="F2"/>
  <c r="G15" i="6"/>
  <c r="G5"/>
  <c r="G6"/>
  <c r="G7"/>
  <c r="G8"/>
  <c r="G9"/>
  <c r="G10"/>
  <c r="G11"/>
  <c r="G12"/>
  <c r="G13"/>
  <c r="G14"/>
  <c r="G4"/>
  <c r="F15"/>
  <c r="F4"/>
  <c r="F5"/>
  <c r="F6"/>
  <c r="F7"/>
  <c r="F8"/>
  <c r="F9"/>
  <c r="F10"/>
  <c r="F11"/>
  <c r="F12"/>
  <c r="F13"/>
  <c r="F14"/>
  <c r="C15"/>
  <c r="D4"/>
  <c r="D5"/>
  <c r="D6"/>
  <c r="D7"/>
  <c r="D8"/>
  <c r="D9"/>
  <c r="D10"/>
  <c r="D11"/>
  <c r="D12"/>
  <c r="D13"/>
  <c r="D14"/>
  <c r="D15"/>
  <c r="E15"/>
  <c r="J15" i="1"/>
  <c r="K15"/>
  <c r="L15"/>
  <c r="M15"/>
  <c r="I15"/>
  <c r="J17"/>
  <c r="K17"/>
  <c r="L17"/>
  <c r="M17"/>
  <c r="C19"/>
  <c r="D19"/>
  <c r="E19"/>
  <c r="F19"/>
  <c r="G19"/>
  <c r="H19"/>
  <c r="I19"/>
  <c r="J19"/>
  <c r="K19"/>
  <c r="L19"/>
  <c r="M19"/>
  <c r="J20"/>
  <c r="K20"/>
  <c r="L20"/>
  <c r="M20"/>
  <c r="J21"/>
  <c r="K21"/>
  <c r="L21"/>
  <c r="M21"/>
  <c r="D15"/>
  <c r="D20"/>
  <c r="D21"/>
  <c r="E15"/>
  <c r="E20"/>
  <c r="E21"/>
  <c r="F15"/>
  <c r="F20"/>
  <c r="F21"/>
  <c r="G15"/>
  <c r="G20"/>
  <c r="G21"/>
  <c r="H15"/>
  <c r="H20"/>
  <c r="H21"/>
  <c r="I20"/>
  <c r="I21"/>
  <c r="C15"/>
  <c r="C20"/>
  <c r="C21"/>
  <c r="E17"/>
  <c r="F17"/>
  <c r="G17"/>
  <c r="H17"/>
  <c r="I17"/>
  <c r="D17"/>
  <c r="C17"/>
</calcChain>
</file>

<file path=xl/sharedStrings.xml><?xml version="1.0" encoding="utf-8"?>
<sst xmlns="http://schemas.openxmlformats.org/spreadsheetml/2006/main" count="58" uniqueCount="49">
  <si>
    <t>Current Allocation %</t>
    <phoneticPr fontId="4" type="noConversion"/>
  </si>
  <si>
    <t>Money Market</t>
    <phoneticPr fontId="4" type="noConversion"/>
  </si>
  <si>
    <t>GICs</t>
    <phoneticPr fontId="4" type="noConversion"/>
  </si>
  <si>
    <t>Real Return Bonds</t>
    <phoneticPr fontId="4" type="noConversion"/>
  </si>
  <si>
    <t>Canadian Equity</t>
    <phoneticPr fontId="4" type="noConversion"/>
  </si>
  <si>
    <t>REIT</t>
    <phoneticPr fontId="4" type="noConversion"/>
  </si>
  <si>
    <t>International Equity</t>
    <phoneticPr fontId="4" type="noConversion"/>
  </si>
  <si>
    <t>Emerging Market</t>
    <phoneticPr fontId="4" type="noConversion"/>
  </si>
  <si>
    <t>New investment</t>
    <phoneticPr fontId="4" type="noConversion"/>
  </si>
  <si>
    <t>transactions to rebalance</t>
    <phoneticPr fontId="4" type="noConversion"/>
  </si>
  <si>
    <t>shaded areas require input</t>
    <phoneticPr fontId="4" type="noConversion"/>
  </si>
  <si>
    <t>Dec 31, 2013</t>
  </si>
  <si>
    <t>Dec 31, 2014</t>
  </si>
  <si>
    <t>Dec 31, 2015</t>
  </si>
  <si>
    <t>Dec 31, 2016</t>
  </si>
  <si>
    <t>ABC</t>
    <phoneticPr fontId="4" type="noConversion"/>
  </si>
  <si>
    <t>CDE</t>
    <phoneticPr fontId="4" type="noConversion"/>
  </si>
  <si>
    <t>FGH</t>
    <phoneticPr fontId="4" type="noConversion"/>
  </si>
  <si>
    <t>IJK</t>
    <phoneticPr fontId="4" type="noConversion"/>
  </si>
  <si>
    <t>LMN</t>
    <phoneticPr fontId="4" type="noConversion"/>
  </si>
  <si>
    <t>Compliments of:</t>
    <phoneticPr fontId="4" type="noConversion"/>
  </si>
  <si>
    <t>Compliments of:</t>
    <phoneticPr fontId="4" type="noConversion"/>
  </si>
  <si>
    <t>Value on</t>
    <phoneticPr fontId="4" type="noConversion"/>
  </si>
  <si>
    <t>Total</t>
    <phoneticPr fontId="4" type="noConversion"/>
  </si>
  <si>
    <t>Total invested in year</t>
    <phoneticPr fontId="4" type="noConversion"/>
  </si>
  <si>
    <t>Growth or loss</t>
    <phoneticPr fontId="4" type="noConversion"/>
  </si>
  <si>
    <t>Value on</t>
    <phoneticPr fontId="4" type="noConversion"/>
  </si>
  <si>
    <t>Investment</t>
    <phoneticPr fontId="4" type="noConversion"/>
  </si>
  <si>
    <t>Dec 31, 2006</t>
    <phoneticPr fontId="4" type="noConversion"/>
  </si>
  <si>
    <t>Dec 31, 2007</t>
    <phoneticPr fontId="4" type="noConversion"/>
  </si>
  <si>
    <t>Dec 31, 2008</t>
    <phoneticPr fontId="4" type="noConversion"/>
  </si>
  <si>
    <t>Dec 31, 2009</t>
    <phoneticPr fontId="4" type="noConversion"/>
  </si>
  <si>
    <t>Dec 31, 2010</t>
    <phoneticPr fontId="4" type="noConversion"/>
  </si>
  <si>
    <t>Dec 31, 2011</t>
    <phoneticPr fontId="4" type="noConversion"/>
  </si>
  <si>
    <t>Cumulative invested</t>
    <phoneticPr fontId="4" type="noConversion"/>
  </si>
  <si>
    <t>Dec 31, 2012</t>
    <phoneticPr fontId="4" type="noConversion"/>
  </si>
  <si>
    <t>Total Growth or loss (%)</t>
    <phoneticPr fontId="4" type="noConversion"/>
  </si>
  <si>
    <t>Total Growth or loss ($)</t>
    <phoneticPr fontId="4" type="noConversion"/>
  </si>
  <si>
    <t>Year</t>
    <phoneticPr fontId="4" type="noConversion"/>
  </si>
  <si>
    <t>Balance at beginning of the year</t>
    <phoneticPr fontId="4" type="noConversion"/>
  </si>
  <si>
    <t>Deposits / Withdrawals</t>
    <phoneticPr fontId="4" type="noConversion"/>
  </si>
  <si>
    <t>Balance at End of the year</t>
    <phoneticPr fontId="4" type="noConversion"/>
  </si>
  <si>
    <t>Net growth (not inlcuding deposits)</t>
    <phoneticPr fontId="4" type="noConversion"/>
  </si>
  <si>
    <t>Simple growth</t>
    <phoneticPr fontId="4" type="noConversion"/>
  </si>
  <si>
    <t>Fund</t>
  </si>
  <si>
    <t>Current Value</t>
  </si>
  <si>
    <t>Total</t>
  </si>
  <si>
    <t>Target Allocation %</t>
    <phoneticPr fontId="4" type="noConversion"/>
  </si>
  <si>
    <t>Target Value</t>
    <phoneticPr fontId="4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</si>
</sst>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_);[Red]\(&quot;$&quot;#,##0.00\)"/>
    <numFmt numFmtId="167" formatCode="&quot;$&quot;#,##0.00"/>
    <numFmt numFmtId="168" formatCode="0.00%"/>
    <numFmt numFmtId="169" formatCode="0.0%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right" wrapText="1"/>
    </xf>
    <xf numFmtId="168" fontId="0" fillId="0" borderId="0" xfId="1" applyNumberFormat="1" applyFont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/>
    <xf numFmtId="168" fontId="0" fillId="0" borderId="0" xfId="1" applyNumberFormat="1" applyFont="1"/>
    <xf numFmtId="0" fontId="0" fillId="2" borderId="0" xfId="0" applyFill="1"/>
    <xf numFmtId="0" fontId="1" fillId="4" borderId="6" xfId="0" applyFont="1" applyFill="1" applyBorder="1" applyAlignment="1">
      <alignment wrapText="1"/>
    </xf>
    <xf numFmtId="167" fontId="1" fillId="4" borderId="7" xfId="0" applyNumberFormat="1" applyFont="1" applyFill="1" applyBorder="1" applyAlignment="1">
      <alignment horizontal="right" wrapText="1"/>
    </xf>
    <xf numFmtId="169" fontId="1" fillId="4" borderId="7" xfId="0" applyNumberFormat="1" applyFont="1" applyFill="1" applyBorder="1" applyAlignment="1">
      <alignment horizontal="center" wrapText="1"/>
    </xf>
    <xf numFmtId="9" fontId="1" fillId="4" borderId="7" xfId="0" applyNumberFormat="1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right" wrapText="1"/>
    </xf>
    <xf numFmtId="167" fontId="0" fillId="3" borderId="5" xfId="0" applyNumberFormat="1" applyFill="1" applyBorder="1"/>
    <xf numFmtId="167" fontId="0" fillId="3" borderId="3" xfId="0" applyNumberFormat="1" applyFill="1" applyBorder="1"/>
    <xf numFmtId="167" fontId="0" fillId="3" borderId="2" xfId="0" applyNumberFormat="1" applyFill="1" applyBorder="1"/>
    <xf numFmtId="9" fontId="0" fillId="3" borderId="5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167" fontId="0" fillId="3" borderId="20" xfId="0" applyNumberFormat="1" applyFill="1" applyBorder="1"/>
    <xf numFmtId="0" fontId="0" fillId="2" borderId="0" xfId="0" applyFill="1" applyAlignment="1">
      <alignment horizontal="center"/>
    </xf>
    <xf numFmtId="0" fontId="0" fillId="2" borderId="20" xfId="0" applyFill="1" applyBorder="1"/>
    <xf numFmtId="0" fontId="0" fillId="2" borderId="0" xfId="0" applyFill="1" applyAlignment="1">
      <alignment wrapText="1"/>
    </xf>
    <xf numFmtId="0" fontId="0" fillId="2" borderId="1" xfId="0" applyFill="1" applyBorder="1"/>
    <xf numFmtId="169" fontId="0" fillId="2" borderId="5" xfId="0" applyNumberFormat="1" applyFill="1" applyBorder="1" applyAlignment="1">
      <alignment horizontal="center"/>
    </xf>
    <xf numFmtId="167" fontId="0" fillId="2" borderId="4" xfId="0" applyNumberFormat="1" applyFill="1" applyBorder="1"/>
    <xf numFmtId="0" fontId="0" fillId="2" borderId="9" xfId="0" applyFill="1" applyBorder="1"/>
    <xf numFmtId="0" fontId="1" fillId="2" borderId="6" xfId="0" applyFont="1" applyFill="1" applyBorder="1"/>
    <xf numFmtId="167" fontId="1" fillId="2" borderId="7" xfId="0" applyNumberFormat="1" applyFont="1" applyFill="1" applyBorder="1"/>
    <xf numFmtId="169" fontId="1" fillId="2" borderId="7" xfId="0" applyNumberFormat="1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167" fontId="0" fillId="2" borderId="8" xfId="0" applyNumberFormat="1" applyFill="1" applyBorder="1"/>
    <xf numFmtId="0" fontId="2" fillId="4" borderId="10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/>
    <xf numFmtId="0" fontId="2" fillId="4" borderId="1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0" fillId="2" borderId="17" xfId="0" applyFill="1" applyBorder="1"/>
    <xf numFmtId="167" fontId="0" fillId="2" borderId="17" xfId="0" applyNumberFormat="1" applyFill="1" applyBorder="1"/>
    <xf numFmtId="167" fontId="0" fillId="2" borderId="20" xfId="0" applyNumberFormat="1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2" xfId="0" applyFill="1" applyBorder="1"/>
    <xf numFmtId="167" fontId="0" fillId="2" borderId="23" xfId="0" applyNumberFormat="1" applyFill="1" applyBorder="1"/>
    <xf numFmtId="167" fontId="0" fillId="2" borderId="24" xfId="0" applyNumberFormat="1" applyFill="1" applyBorder="1"/>
    <xf numFmtId="0" fontId="0" fillId="2" borderId="10" xfId="0" applyFill="1" applyBorder="1"/>
    <xf numFmtId="167" fontId="0" fillId="2" borderId="11" xfId="0" applyNumberFormat="1" applyFill="1" applyBorder="1"/>
    <xf numFmtId="167" fontId="0" fillId="2" borderId="12" xfId="0" applyNumberFormat="1" applyFill="1" applyBorder="1"/>
    <xf numFmtId="0" fontId="0" fillId="2" borderId="13" xfId="0" applyFill="1" applyBorder="1"/>
    <xf numFmtId="167" fontId="0" fillId="2" borderId="14" xfId="0" applyNumberFormat="1" applyFill="1" applyBorder="1"/>
    <xf numFmtId="167" fontId="5" fillId="2" borderId="14" xfId="0" applyNumberFormat="1" applyFont="1" applyFill="1" applyBorder="1"/>
    <xf numFmtId="167" fontId="0" fillId="2" borderId="15" xfId="0" applyNumberFormat="1" applyFill="1" applyBorder="1"/>
    <xf numFmtId="167" fontId="0" fillId="2" borderId="18" xfId="0" applyNumberFormat="1" applyFill="1" applyBorder="1"/>
    <xf numFmtId="167" fontId="0" fillId="2" borderId="21" xfId="0" applyNumberFormat="1" applyFill="1" applyBorder="1"/>
    <xf numFmtId="0" fontId="0" fillId="2" borderId="25" xfId="0" applyFill="1" applyBorder="1"/>
    <xf numFmtId="10" fontId="0" fillId="2" borderId="26" xfId="1" applyNumberFormat="1" applyFont="1" applyFill="1" applyBorder="1"/>
    <xf numFmtId="10" fontId="0" fillId="2" borderId="27" xfId="1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8" xfId="0" applyFill="1" applyBorder="1"/>
    <xf numFmtId="0" fontId="0" fillId="2" borderId="0" xfId="0" applyFill="1" applyBorder="1"/>
    <xf numFmtId="0" fontId="0" fillId="2" borderId="29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10" xfId="0" applyFont="1" applyFill="1" applyBorder="1"/>
    <xf numFmtId="0" fontId="0" fillId="3" borderId="0" xfId="0" applyFill="1" applyAlignment="1">
      <alignment horizontal="center"/>
    </xf>
    <xf numFmtId="9" fontId="1" fillId="4" borderId="30" xfId="0" applyNumberFormat="1" applyFont="1" applyFill="1" applyBorder="1" applyAlignment="1">
      <alignment horizontal="center" wrapText="1"/>
    </xf>
    <xf numFmtId="167" fontId="1" fillId="2" borderId="30" xfId="0" applyNumberFormat="1" applyFont="1" applyFill="1" applyBorder="1" applyAlignment="1">
      <alignment horizontal="center"/>
    </xf>
    <xf numFmtId="167" fontId="0" fillId="0" borderId="31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393700</xdr:colOff>
      <xdr:row>23</xdr:row>
      <xdr:rowOff>38100</xdr:rowOff>
    </xdr:from>
    <xdr:to>
      <xdr:col>2</xdr:col>
      <xdr:colOff>772795</xdr:colOff>
      <xdr:row>27</xdr:row>
      <xdr:rowOff>96802</xdr:rowOff>
    </xdr:to>
    <xdr:pic>
      <xdr:nvPicPr>
        <xdr:cNvPr id="2" name="Picture 1" descr="RetireHappyBlog Logo.png"/>
        <xdr:cNvPicPr>
          <a:picLocks noChangeAspect="1"/>
        </xdr:cNvPicPr>
      </xdr:nvPicPr>
      <xdr:blipFill>
        <a:blip xmlns:r="http://schemas.openxmlformats.org/officeDocument/2006/relationships" r:embed="rId1"/>
        <a:srcRect l="24314" t="20032"/>
        <a:stretch>
          <a:fillRect/>
        </a:stretch>
      </xdr:blipFill>
      <xdr:spPr>
        <a:xfrm>
          <a:off x="571500" y="3924300"/>
          <a:ext cx="2093595" cy="719102"/>
        </a:xfrm>
        <a:prstGeom prst="rect">
          <a:avLst/>
        </a:prstGeom>
      </xdr:spPr>
    </xdr:pic>
    <xdr:clientData/>
  </xdr:twoCellAnchor>
  <xdr:twoCellAnchor editAs="oneCell">
    <xdr:from>
      <xdr:col>3</xdr:col>
      <xdr:colOff>431801</xdr:colOff>
      <xdr:row>24</xdr:row>
      <xdr:rowOff>12701</xdr:rowOff>
    </xdr:from>
    <xdr:to>
      <xdr:col>4</xdr:col>
      <xdr:colOff>876300</xdr:colOff>
      <xdr:row>27</xdr:row>
      <xdr:rowOff>44127</xdr:rowOff>
    </xdr:to>
    <xdr:pic>
      <xdr:nvPicPr>
        <xdr:cNvPr id="3" name="Picture 2" descr="JimYih dot com 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30601" y="4064001"/>
          <a:ext cx="1650999" cy="526726"/>
        </a:xfrm>
        <a:prstGeom prst="rect">
          <a:avLst/>
        </a:prstGeom>
      </xdr:spPr>
    </xdr:pic>
    <xdr:clientData/>
  </xdr:twoCellAnchor>
  <xdr:twoCellAnchor editAs="oneCell">
    <xdr:from>
      <xdr:col>5</xdr:col>
      <xdr:colOff>482601</xdr:colOff>
      <xdr:row>24</xdr:row>
      <xdr:rowOff>25400</xdr:rowOff>
    </xdr:from>
    <xdr:to>
      <xdr:col>6</xdr:col>
      <xdr:colOff>1117601</xdr:colOff>
      <xdr:row>26</xdr:row>
      <xdr:rowOff>85272</xdr:rowOff>
    </xdr:to>
    <xdr:pic>
      <xdr:nvPicPr>
        <xdr:cNvPr id="4" name="Picture 3" descr="Clearpoint Logo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81701" y="4076700"/>
          <a:ext cx="1828800" cy="390072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23</xdr:row>
      <xdr:rowOff>63500</xdr:rowOff>
    </xdr:from>
    <xdr:to>
      <xdr:col>10</xdr:col>
      <xdr:colOff>647700</xdr:colOff>
      <xdr:row>27</xdr:row>
      <xdr:rowOff>101600</xdr:rowOff>
    </xdr:to>
    <xdr:pic>
      <xdr:nvPicPr>
        <xdr:cNvPr id="5" name="Picture 4" descr="Thinkbox - Financial Education Specialists (Left)-600x120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23300" y="3949700"/>
          <a:ext cx="3492500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2527301</xdr:colOff>
      <xdr:row>16</xdr:row>
      <xdr:rowOff>114300</xdr:rowOff>
    </xdr:from>
    <xdr:to>
      <xdr:col>3</xdr:col>
      <xdr:colOff>165101</xdr:colOff>
      <xdr:row>20</xdr:row>
      <xdr:rowOff>90775</xdr:rowOff>
    </xdr:to>
    <xdr:pic>
      <xdr:nvPicPr>
        <xdr:cNvPr id="6" name="Picture 5" descr="RetireHappyBlog Logo.png"/>
        <xdr:cNvPicPr>
          <a:picLocks noChangeAspect="1"/>
        </xdr:cNvPicPr>
      </xdr:nvPicPr>
      <xdr:blipFill>
        <a:blip xmlns:r="http://schemas.openxmlformats.org/officeDocument/2006/relationships" r:embed="rId1"/>
        <a:srcRect l="24314" t="20032"/>
        <a:stretch>
          <a:fillRect/>
        </a:stretch>
      </xdr:blipFill>
      <xdr:spPr>
        <a:xfrm>
          <a:off x="2895601" y="3098800"/>
          <a:ext cx="1854200" cy="636875"/>
        </a:xfrm>
        <a:prstGeom prst="rect">
          <a:avLst/>
        </a:prstGeom>
      </xdr:spPr>
    </xdr:pic>
    <xdr:clientData/>
  </xdr:twoCellAnchor>
  <xdr:twoCellAnchor editAs="oneCell">
    <xdr:from>
      <xdr:col>1</xdr:col>
      <xdr:colOff>2209801</xdr:colOff>
      <xdr:row>20</xdr:row>
      <xdr:rowOff>76201</xdr:rowOff>
    </xdr:from>
    <xdr:to>
      <xdr:col>2</xdr:col>
      <xdr:colOff>1155700</xdr:colOff>
      <xdr:row>23</xdr:row>
      <xdr:rowOff>107627</xdr:rowOff>
    </xdr:to>
    <xdr:pic>
      <xdr:nvPicPr>
        <xdr:cNvPr id="7" name="Picture 6" descr="JimYih dot com 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8101" y="3721101"/>
          <a:ext cx="1650999" cy="526726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317501</xdr:colOff>
      <xdr:row>17</xdr:row>
      <xdr:rowOff>127000</xdr:rowOff>
    </xdr:from>
    <xdr:to>
      <xdr:col>5</xdr:col>
      <xdr:colOff>114300</xdr:colOff>
      <xdr:row>19</xdr:row>
      <xdr:rowOff>132695</xdr:rowOff>
    </xdr:to>
    <xdr:pic>
      <xdr:nvPicPr>
        <xdr:cNvPr id="8" name="Picture 7" descr="Clearpoint Logo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2201" y="3276600"/>
          <a:ext cx="1574799" cy="33589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20</xdr:row>
      <xdr:rowOff>50800</xdr:rowOff>
    </xdr:from>
    <xdr:to>
      <xdr:col>5</xdr:col>
      <xdr:colOff>774700</xdr:colOff>
      <xdr:row>23</xdr:row>
      <xdr:rowOff>101600</xdr:rowOff>
    </xdr:to>
    <xdr:pic>
      <xdr:nvPicPr>
        <xdr:cNvPr id="9" name="Picture 8" descr="Thinkbox - Financial Education Specialists (Left)-600x120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06900" y="3695700"/>
          <a:ext cx="2730500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M29"/>
  <sheetViews>
    <sheetView workbookViewId="0">
      <selection activeCell="F43" sqref="F43"/>
    </sheetView>
  </sheetViews>
  <sheetFormatPr baseColWidth="10" defaultRowHeight="13"/>
  <cols>
    <col min="1" max="1" width="2" style="8" customWidth="1"/>
    <col min="2" max="2" width="19.28515625" style="8" customWidth="1"/>
    <col min="3" max="4" width="13.5703125" style="8" customWidth="1"/>
    <col min="5" max="13" width="13.42578125" style="8" customWidth="1"/>
    <col min="14" max="16384" width="10.7109375" style="8"/>
  </cols>
  <sheetData>
    <row r="1" spans="2:13" ht="14" thickBot="1"/>
    <row r="2" spans="2:13">
      <c r="B2" s="33"/>
      <c r="C2" s="34" t="s">
        <v>26</v>
      </c>
      <c r="D2" s="34" t="s">
        <v>26</v>
      </c>
      <c r="E2" s="34" t="s">
        <v>26</v>
      </c>
      <c r="F2" s="34" t="s">
        <v>26</v>
      </c>
      <c r="G2" s="34" t="s">
        <v>26</v>
      </c>
      <c r="H2" s="34" t="s">
        <v>26</v>
      </c>
      <c r="I2" s="34" t="s">
        <v>26</v>
      </c>
      <c r="J2" s="34" t="s">
        <v>22</v>
      </c>
      <c r="K2" s="34" t="s">
        <v>22</v>
      </c>
      <c r="L2" s="34" t="s">
        <v>22</v>
      </c>
      <c r="M2" s="35" t="s">
        <v>22</v>
      </c>
    </row>
    <row r="3" spans="2:13" ht="14" thickBot="1">
      <c r="B3" s="36" t="s">
        <v>27</v>
      </c>
      <c r="C3" s="37" t="s">
        <v>28</v>
      </c>
      <c r="D3" s="37" t="s">
        <v>29</v>
      </c>
      <c r="E3" s="37" t="s">
        <v>30</v>
      </c>
      <c r="F3" s="37" t="s">
        <v>31</v>
      </c>
      <c r="G3" s="37" t="s">
        <v>32</v>
      </c>
      <c r="H3" s="37" t="s">
        <v>33</v>
      </c>
      <c r="I3" s="37" t="s">
        <v>35</v>
      </c>
      <c r="J3" s="37" t="s">
        <v>11</v>
      </c>
      <c r="K3" s="37" t="s">
        <v>12</v>
      </c>
      <c r="L3" s="37" t="s">
        <v>13</v>
      </c>
      <c r="M3" s="38" t="s">
        <v>14</v>
      </c>
    </row>
    <row r="4" spans="2:13">
      <c r="B4" s="42" t="s">
        <v>15</v>
      </c>
      <c r="C4" s="40">
        <v>768</v>
      </c>
      <c r="D4" s="40">
        <v>4655</v>
      </c>
      <c r="E4" s="40">
        <v>3766</v>
      </c>
      <c r="F4" s="40">
        <v>4707</v>
      </c>
      <c r="G4" s="40">
        <v>7008</v>
      </c>
      <c r="H4" s="40">
        <v>8288.2800000000007</v>
      </c>
      <c r="I4" s="40"/>
      <c r="J4" s="39"/>
      <c r="K4" s="39"/>
      <c r="L4" s="39"/>
      <c r="M4" s="43"/>
    </row>
    <row r="5" spans="2:13">
      <c r="B5" s="44" t="s">
        <v>16</v>
      </c>
      <c r="C5" s="41">
        <v>1999</v>
      </c>
      <c r="D5" s="41">
        <v>4002</v>
      </c>
      <c r="E5" s="41">
        <v>3111</v>
      </c>
      <c r="F5" s="41">
        <v>3670</v>
      </c>
      <c r="G5" s="41">
        <v>6180</v>
      </c>
      <c r="H5" s="41">
        <v>7158</v>
      </c>
      <c r="I5" s="41"/>
      <c r="J5" s="22"/>
      <c r="K5" s="22"/>
      <c r="L5" s="22"/>
      <c r="M5" s="45"/>
    </row>
    <row r="6" spans="2:13">
      <c r="B6" s="44" t="s">
        <v>17</v>
      </c>
      <c r="C6" s="41">
        <v>2008</v>
      </c>
      <c r="D6" s="41">
        <v>4261</v>
      </c>
      <c r="E6" s="41">
        <v>4428</v>
      </c>
      <c r="F6" s="41">
        <v>4653</v>
      </c>
      <c r="G6" s="41">
        <v>6997</v>
      </c>
      <c r="H6" s="41">
        <v>8756</v>
      </c>
      <c r="I6" s="41"/>
      <c r="J6" s="22"/>
      <c r="K6" s="22"/>
      <c r="L6" s="22"/>
      <c r="M6" s="45"/>
    </row>
    <row r="7" spans="2:13">
      <c r="B7" s="44" t="s">
        <v>18</v>
      </c>
      <c r="C7" s="41">
        <v>3678</v>
      </c>
      <c r="D7" s="41">
        <v>4449</v>
      </c>
      <c r="E7" s="41">
        <v>3658</v>
      </c>
      <c r="F7" s="41">
        <v>4755</v>
      </c>
      <c r="G7" s="41">
        <v>8106</v>
      </c>
      <c r="H7" s="41">
        <v>8469</v>
      </c>
      <c r="I7" s="41"/>
      <c r="J7" s="22"/>
      <c r="K7" s="22"/>
      <c r="L7" s="22"/>
      <c r="M7" s="45"/>
    </row>
    <row r="8" spans="2:13">
      <c r="B8" s="44" t="s">
        <v>19</v>
      </c>
      <c r="C8" s="41">
        <v>2500</v>
      </c>
      <c r="D8" s="41">
        <v>4588</v>
      </c>
      <c r="E8" s="41">
        <v>2968</v>
      </c>
      <c r="F8" s="41">
        <v>4007</v>
      </c>
      <c r="G8" s="41">
        <v>7509</v>
      </c>
      <c r="H8" s="41">
        <v>7743</v>
      </c>
      <c r="I8" s="41"/>
      <c r="J8" s="22"/>
      <c r="K8" s="22"/>
      <c r="L8" s="22"/>
      <c r="M8" s="45"/>
    </row>
    <row r="9" spans="2:13">
      <c r="B9" s="44"/>
      <c r="C9" s="41"/>
      <c r="D9" s="41"/>
      <c r="E9" s="41"/>
      <c r="F9" s="41"/>
      <c r="G9" s="41"/>
      <c r="H9" s="41"/>
      <c r="I9" s="41"/>
      <c r="J9" s="22"/>
      <c r="K9" s="22"/>
      <c r="L9" s="22"/>
      <c r="M9" s="45"/>
    </row>
    <row r="10" spans="2:13">
      <c r="B10" s="44"/>
      <c r="C10" s="41"/>
      <c r="D10" s="41"/>
      <c r="E10" s="41"/>
      <c r="F10" s="41"/>
      <c r="G10" s="41"/>
      <c r="H10" s="41"/>
      <c r="I10" s="41"/>
      <c r="J10" s="22"/>
      <c r="K10" s="22"/>
      <c r="L10" s="22"/>
      <c r="M10" s="45"/>
    </row>
    <row r="11" spans="2:13">
      <c r="B11" s="44"/>
      <c r="C11" s="41"/>
      <c r="D11" s="41"/>
      <c r="E11" s="41"/>
      <c r="F11" s="41"/>
      <c r="G11" s="41"/>
      <c r="H11" s="41"/>
      <c r="I11" s="41"/>
      <c r="J11" s="22"/>
      <c r="K11" s="22"/>
      <c r="L11" s="22"/>
      <c r="M11" s="45"/>
    </row>
    <row r="12" spans="2:13">
      <c r="B12" s="44"/>
      <c r="C12" s="41"/>
      <c r="D12" s="41"/>
      <c r="E12" s="41"/>
      <c r="F12" s="41"/>
      <c r="G12" s="41"/>
      <c r="H12" s="41"/>
      <c r="I12" s="41"/>
      <c r="J12" s="22"/>
      <c r="K12" s="22"/>
      <c r="L12" s="22"/>
      <c r="M12" s="45"/>
    </row>
    <row r="13" spans="2:13">
      <c r="B13" s="44"/>
      <c r="C13" s="41"/>
      <c r="D13" s="41"/>
      <c r="E13" s="41"/>
      <c r="F13" s="41"/>
      <c r="G13" s="41"/>
      <c r="H13" s="41"/>
      <c r="I13" s="41"/>
      <c r="J13" s="22"/>
      <c r="K13" s="22"/>
      <c r="L13" s="22"/>
      <c r="M13" s="45"/>
    </row>
    <row r="14" spans="2:13">
      <c r="B14" s="44"/>
      <c r="C14" s="41"/>
      <c r="D14" s="41"/>
      <c r="E14" s="41"/>
      <c r="F14" s="41"/>
      <c r="G14" s="41"/>
      <c r="H14" s="41"/>
      <c r="I14" s="41"/>
      <c r="J14" s="22"/>
      <c r="K14" s="22"/>
      <c r="L14" s="22"/>
      <c r="M14" s="45"/>
    </row>
    <row r="15" spans="2:13" ht="14" thickBot="1">
      <c r="B15" s="46" t="s">
        <v>23</v>
      </c>
      <c r="C15" s="47">
        <f>SUM(C4:C14)</f>
        <v>10953</v>
      </c>
      <c r="D15" s="47">
        <f t="shared" ref="D15:I15" si="0">SUM(D4:D14)</f>
        <v>21955</v>
      </c>
      <c r="E15" s="47">
        <f t="shared" si="0"/>
        <v>17931</v>
      </c>
      <c r="F15" s="47">
        <f t="shared" si="0"/>
        <v>21792</v>
      </c>
      <c r="G15" s="47">
        <f t="shared" si="0"/>
        <v>35800</v>
      </c>
      <c r="H15" s="47">
        <f t="shared" si="0"/>
        <v>40414.28</v>
      </c>
      <c r="I15" s="47">
        <f t="shared" si="0"/>
        <v>0</v>
      </c>
      <c r="J15" s="47">
        <f t="shared" ref="J15:M15" si="1">SUM(J4:J14)</f>
        <v>0</v>
      </c>
      <c r="K15" s="47">
        <f t="shared" si="1"/>
        <v>0</v>
      </c>
      <c r="L15" s="47">
        <f t="shared" si="1"/>
        <v>0</v>
      </c>
      <c r="M15" s="48">
        <f t="shared" si="1"/>
        <v>0</v>
      </c>
    </row>
    <row r="16" spans="2:13">
      <c r="B16" s="49" t="s">
        <v>24</v>
      </c>
      <c r="C16" s="50">
        <v>10000</v>
      </c>
      <c r="D16" s="50">
        <v>10000</v>
      </c>
      <c r="E16" s="50">
        <v>0</v>
      </c>
      <c r="F16" s="50">
        <v>0</v>
      </c>
      <c r="G16" s="50">
        <v>10000</v>
      </c>
      <c r="H16" s="50">
        <v>5000</v>
      </c>
      <c r="I16" s="50"/>
      <c r="J16" s="50"/>
      <c r="K16" s="50"/>
      <c r="L16" s="50"/>
      <c r="M16" s="51"/>
    </row>
    <row r="17" spans="2:13" ht="14" thickBot="1">
      <c r="B17" s="52" t="s">
        <v>25</v>
      </c>
      <c r="C17" s="53">
        <f>C15-C16</f>
        <v>953</v>
      </c>
      <c r="D17" s="53">
        <f>D15-C15-D16</f>
        <v>1002</v>
      </c>
      <c r="E17" s="54">
        <f t="shared" ref="E17:I17" si="2">E15-D15-E16</f>
        <v>-4024</v>
      </c>
      <c r="F17" s="53">
        <f t="shared" si="2"/>
        <v>3861</v>
      </c>
      <c r="G17" s="53">
        <f t="shared" si="2"/>
        <v>4008</v>
      </c>
      <c r="H17" s="54">
        <f t="shared" si="2"/>
        <v>-385.72000000000116</v>
      </c>
      <c r="I17" s="53">
        <f t="shared" si="2"/>
        <v>-40414.28</v>
      </c>
      <c r="J17" s="53">
        <f t="shared" ref="J17" si="3">J15-I15-J16</f>
        <v>0</v>
      </c>
      <c r="K17" s="53">
        <f t="shared" ref="K17" si="4">K15-J15-K16</f>
        <v>0</v>
      </c>
      <c r="L17" s="53">
        <f t="shared" ref="L17" si="5">L15-K15-L16</f>
        <v>0</v>
      </c>
      <c r="M17" s="55">
        <f t="shared" ref="M17" si="6">M15-L15-M16</f>
        <v>0</v>
      </c>
    </row>
    <row r="18" spans="2:13" ht="14" thickBot="1"/>
    <row r="19" spans="2:13">
      <c r="B19" s="42" t="s">
        <v>34</v>
      </c>
      <c r="C19" s="40">
        <f>C16</f>
        <v>10000</v>
      </c>
      <c r="D19" s="40">
        <f>D16+C19</f>
        <v>20000</v>
      </c>
      <c r="E19" s="40">
        <f t="shared" ref="E19:I19" si="7">E16+D19</f>
        <v>20000</v>
      </c>
      <c r="F19" s="40">
        <f t="shared" si="7"/>
        <v>20000</v>
      </c>
      <c r="G19" s="40">
        <f t="shared" si="7"/>
        <v>30000</v>
      </c>
      <c r="H19" s="40">
        <f t="shared" si="7"/>
        <v>35000</v>
      </c>
      <c r="I19" s="40">
        <f t="shared" si="7"/>
        <v>35000</v>
      </c>
      <c r="J19" s="40">
        <f t="shared" ref="J19" si="8">J16+I19</f>
        <v>35000</v>
      </c>
      <c r="K19" s="40">
        <f t="shared" ref="K19" si="9">K16+J19</f>
        <v>35000</v>
      </c>
      <c r="L19" s="40">
        <f t="shared" ref="L19" si="10">L16+K19</f>
        <v>35000</v>
      </c>
      <c r="M19" s="56">
        <f t="shared" ref="M19" si="11">M16+L19</f>
        <v>35000</v>
      </c>
    </row>
    <row r="20" spans="2:13">
      <c r="B20" s="44" t="s">
        <v>37</v>
      </c>
      <c r="C20" s="41">
        <f>C15-C19</f>
        <v>953</v>
      </c>
      <c r="D20" s="41">
        <f t="shared" ref="D20:I20" si="12">D15-D19</f>
        <v>1955</v>
      </c>
      <c r="E20" s="41">
        <f t="shared" si="12"/>
        <v>-2069</v>
      </c>
      <c r="F20" s="41">
        <f t="shared" si="12"/>
        <v>1792</v>
      </c>
      <c r="G20" s="41">
        <f t="shared" si="12"/>
        <v>5800</v>
      </c>
      <c r="H20" s="41">
        <f t="shared" si="12"/>
        <v>5414.2799999999988</v>
      </c>
      <c r="I20" s="41">
        <f t="shared" si="12"/>
        <v>-35000</v>
      </c>
      <c r="J20" s="41">
        <f t="shared" ref="J20:M20" si="13">J15-J19</f>
        <v>-35000</v>
      </c>
      <c r="K20" s="41">
        <f t="shared" si="13"/>
        <v>-35000</v>
      </c>
      <c r="L20" s="41">
        <f t="shared" si="13"/>
        <v>-35000</v>
      </c>
      <c r="M20" s="57">
        <f t="shared" si="13"/>
        <v>-35000</v>
      </c>
    </row>
    <row r="21" spans="2:13" ht="14" thickBot="1">
      <c r="B21" s="58" t="s">
        <v>36</v>
      </c>
      <c r="C21" s="59">
        <f>C20/C19</f>
        <v>9.5299999999999996E-2</v>
      </c>
      <c r="D21" s="59">
        <f t="shared" ref="D21:I21" si="14">D20/D19</f>
        <v>9.7750000000000004E-2</v>
      </c>
      <c r="E21" s="59">
        <f t="shared" si="14"/>
        <v>-0.10345</v>
      </c>
      <c r="F21" s="59">
        <f t="shared" si="14"/>
        <v>8.9599999999999999E-2</v>
      </c>
      <c r="G21" s="59">
        <f t="shared" si="14"/>
        <v>0.19333333333333333</v>
      </c>
      <c r="H21" s="59">
        <f t="shared" si="14"/>
        <v>0.15469371428571424</v>
      </c>
      <c r="I21" s="59">
        <f t="shared" si="14"/>
        <v>-1</v>
      </c>
      <c r="J21" s="59">
        <f t="shared" ref="J21:M21" si="15">J20/J19</f>
        <v>-1</v>
      </c>
      <c r="K21" s="59">
        <f t="shared" si="15"/>
        <v>-1</v>
      </c>
      <c r="L21" s="59">
        <f t="shared" si="15"/>
        <v>-1</v>
      </c>
      <c r="M21" s="60">
        <f t="shared" si="15"/>
        <v>-1</v>
      </c>
    </row>
    <row r="22" spans="2:13" ht="14" thickBot="1"/>
    <row r="23" spans="2:13">
      <c r="B23" s="49" t="s">
        <v>20</v>
      </c>
      <c r="C23" s="61"/>
      <c r="D23" s="61"/>
      <c r="E23" s="61"/>
      <c r="F23" s="61"/>
      <c r="G23" s="61"/>
      <c r="H23" s="61"/>
      <c r="I23" s="61"/>
      <c r="J23" s="61"/>
      <c r="K23" s="62"/>
    </row>
    <row r="24" spans="2:13">
      <c r="B24" s="63"/>
      <c r="C24" s="64"/>
      <c r="D24" s="64"/>
      <c r="E24" s="64"/>
      <c r="F24" s="64"/>
      <c r="G24" s="64"/>
      <c r="H24" s="64"/>
      <c r="I24" s="64"/>
      <c r="J24" s="64"/>
      <c r="K24" s="65"/>
    </row>
    <row r="25" spans="2:13">
      <c r="B25" s="63"/>
      <c r="C25" s="64"/>
      <c r="D25" s="64"/>
      <c r="E25" s="64"/>
      <c r="F25" s="64"/>
      <c r="G25" s="64"/>
      <c r="H25" s="64"/>
      <c r="I25" s="64"/>
      <c r="J25" s="64"/>
      <c r="K25" s="65"/>
    </row>
    <row r="26" spans="2:13">
      <c r="B26" s="63"/>
      <c r="C26" s="64"/>
      <c r="D26" s="64"/>
      <c r="E26" s="64"/>
      <c r="F26" s="64"/>
      <c r="G26" s="64"/>
      <c r="H26" s="64"/>
      <c r="I26" s="64"/>
      <c r="J26" s="64"/>
      <c r="K26" s="65"/>
    </row>
    <row r="27" spans="2:13">
      <c r="B27" s="63"/>
      <c r="C27" s="64"/>
      <c r="D27" s="64"/>
      <c r="E27" s="64"/>
      <c r="F27" s="64"/>
      <c r="G27" s="64"/>
      <c r="H27" s="64"/>
      <c r="I27" s="64"/>
      <c r="J27" s="64"/>
      <c r="K27" s="65"/>
    </row>
    <row r="28" spans="2:13">
      <c r="B28" s="63"/>
      <c r="C28" s="64"/>
      <c r="D28" s="64"/>
      <c r="E28" s="64"/>
      <c r="F28" s="64"/>
      <c r="G28" s="64"/>
      <c r="H28" s="64"/>
      <c r="I28" s="64"/>
      <c r="J28" s="64"/>
      <c r="K28" s="65"/>
    </row>
    <row r="29" spans="2:13" ht="14" thickBot="1">
      <c r="B29" s="52"/>
      <c r="C29" s="66"/>
      <c r="D29" s="66"/>
      <c r="E29" s="66"/>
      <c r="F29" s="66"/>
      <c r="G29" s="66"/>
      <c r="H29" s="66"/>
      <c r="I29" s="66"/>
      <c r="J29" s="66"/>
      <c r="K29" s="67"/>
    </row>
  </sheetData>
  <sheetCalcPr fullCalcOnLoad="1"/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L25"/>
  <sheetViews>
    <sheetView tabSelected="1" workbookViewId="0">
      <selection activeCell="I8" sqref="I8"/>
    </sheetView>
  </sheetViews>
  <sheetFormatPr baseColWidth="10" defaultRowHeight="13"/>
  <cols>
    <col min="1" max="1" width="4.140625" style="8" customWidth="1"/>
    <col min="2" max="2" width="30.42578125" style="8" customWidth="1"/>
    <col min="3" max="3" width="17" style="8" customWidth="1"/>
    <col min="4" max="5" width="10" style="21" customWidth="1"/>
    <col min="6" max="6" width="14.28515625" style="21" customWidth="1"/>
    <col min="7" max="7" width="14.28515625" style="8" customWidth="1"/>
    <col min="8" max="16384" width="10.7109375" style="8"/>
  </cols>
  <sheetData>
    <row r="1" spans="2:7">
      <c r="B1" s="22" t="s">
        <v>8</v>
      </c>
      <c r="C1" s="20">
        <v>0</v>
      </c>
      <c r="E1" s="69" t="s">
        <v>10</v>
      </c>
      <c r="F1" s="69"/>
      <c r="G1" s="69"/>
    </row>
    <row r="3" spans="2:7" s="23" customFormat="1" ht="39">
      <c r="B3" s="9" t="s">
        <v>44</v>
      </c>
      <c r="C3" s="10" t="s">
        <v>45</v>
      </c>
      <c r="D3" s="11" t="s">
        <v>0</v>
      </c>
      <c r="E3" s="12" t="s">
        <v>47</v>
      </c>
      <c r="F3" s="70" t="s">
        <v>48</v>
      </c>
      <c r="G3" s="13" t="s">
        <v>9</v>
      </c>
    </row>
    <row r="4" spans="2:7">
      <c r="B4" s="24" t="s">
        <v>1</v>
      </c>
      <c r="C4" s="14">
        <v>13459</v>
      </c>
      <c r="D4" s="25">
        <f>C4/$C$15</f>
        <v>0.12922955793678226</v>
      </c>
      <c r="E4" s="17">
        <v>0.1</v>
      </c>
      <c r="F4" s="72">
        <f>E4*($C$1+$C$15)</f>
        <v>10414.800000000001</v>
      </c>
      <c r="G4" s="26">
        <f>F4-C4</f>
        <v>-3044.1999999999989</v>
      </c>
    </row>
    <row r="5" spans="2:7">
      <c r="B5" s="24" t="s">
        <v>2</v>
      </c>
      <c r="C5" s="15">
        <v>34112</v>
      </c>
      <c r="D5" s="25">
        <f t="shared" ref="D5:D14" si="0">C5/$C$15</f>
        <v>0.32753389407381805</v>
      </c>
      <c r="E5" s="18">
        <v>0.25</v>
      </c>
      <c r="F5" s="72">
        <f t="shared" ref="F5:F14" si="1">E5*($C$1+$C$15)</f>
        <v>26037</v>
      </c>
      <c r="G5" s="26">
        <f t="shared" ref="G5:G14" si="2">F5-C5</f>
        <v>-8075</v>
      </c>
    </row>
    <row r="6" spans="2:7">
      <c r="B6" s="24" t="s">
        <v>3</v>
      </c>
      <c r="C6" s="15">
        <v>11090</v>
      </c>
      <c r="D6" s="25">
        <f t="shared" si="0"/>
        <v>0.10648308176825287</v>
      </c>
      <c r="E6" s="18">
        <v>0.1</v>
      </c>
      <c r="F6" s="72">
        <f t="shared" si="1"/>
        <v>10414.800000000001</v>
      </c>
      <c r="G6" s="26">
        <f t="shared" si="2"/>
        <v>-675.19999999999891</v>
      </c>
    </row>
    <row r="7" spans="2:7">
      <c r="B7" s="24" t="s">
        <v>4</v>
      </c>
      <c r="C7" s="16">
        <v>22301</v>
      </c>
      <c r="D7" s="25">
        <f t="shared" si="0"/>
        <v>0.21412797173253448</v>
      </c>
      <c r="E7" s="19">
        <v>0.25</v>
      </c>
      <c r="F7" s="72">
        <f t="shared" si="1"/>
        <v>26037</v>
      </c>
      <c r="G7" s="26">
        <f t="shared" si="2"/>
        <v>3736</v>
      </c>
    </row>
    <row r="8" spans="2:7">
      <c r="B8" s="24" t="s">
        <v>5</v>
      </c>
      <c r="C8" s="16">
        <v>8890</v>
      </c>
      <c r="D8" s="25">
        <f t="shared" si="0"/>
        <v>8.5359296385912359E-2</v>
      </c>
      <c r="E8" s="19">
        <v>0.1</v>
      </c>
      <c r="F8" s="72">
        <f t="shared" si="1"/>
        <v>10414.800000000001</v>
      </c>
      <c r="G8" s="26">
        <f t="shared" si="2"/>
        <v>1524.8000000000011</v>
      </c>
    </row>
    <row r="9" spans="2:7">
      <c r="B9" s="24" t="s">
        <v>6</v>
      </c>
      <c r="C9" s="16">
        <v>7793</v>
      </c>
      <c r="D9" s="25">
        <f>C9/$C$15</f>
        <v>7.4826208856627108E-2</v>
      </c>
      <c r="E9" s="19">
        <v>0.1</v>
      </c>
      <c r="F9" s="72">
        <f t="shared" si="1"/>
        <v>10414.800000000001</v>
      </c>
      <c r="G9" s="26">
        <f t="shared" si="2"/>
        <v>2621.8000000000011</v>
      </c>
    </row>
    <row r="10" spans="2:7">
      <c r="B10" s="24" t="s">
        <v>7</v>
      </c>
      <c r="C10" s="16">
        <v>6503</v>
      </c>
      <c r="D10" s="25">
        <f t="shared" si="0"/>
        <v>6.2439989246072899E-2</v>
      </c>
      <c r="E10" s="19">
        <v>0.1</v>
      </c>
      <c r="F10" s="72">
        <f t="shared" si="1"/>
        <v>10414.800000000001</v>
      </c>
      <c r="G10" s="26">
        <f t="shared" si="2"/>
        <v>3911.8000000000011</v>
      </c>
    </row>
    <row r="11" spans="2:7">
      <c r="B11" s="24"/>
      <c r="C11" s="16"/>
      <c r="D11" s="25">
        <f t="shared" si="0"/>
        <v>0</v>
      </c>
      <c r="E11" s="19">
        <v>0</v>
      </c>
      <c r="F11" s="72">
        <f t="shared" si="1"/>
        <v>0</v>
      </c>
      <c r="G11" s="26">
        <f t="shared" si="2"/>
        <v>0</v>
      </c>
    </row>
    <row r="12" spans="2:7">
      <c r="B12" s="24"/>
      <c r="C12" s="16"/>
      <c r="D12" s="25">
        <f t="shared" si="0"/>
        <v>0</v>
      </c>
      <c r="E12" s="19">
        <v>0</v>
      </c>
      <c r="F12" s="72">
        <f t="shared" si="1"/>
        <v>0</v>
      </c>
      <c r="G12" s="26">
        <f t="shared" si="2"/>
        <v>0</v>
      </c>
    </row>
    <row r="13" spans="2:7">
      <c r="B13" s="24"/>
      <c r="C13" s="16"/>
      <c r="D13" s="25">
        <f t="shared" si="0"/>
        <v>0</v>
      </c>
      <c r="E13" s="19">
        <v>0</v>
      </c>
      <c r="F13" s="72">
        <f t="shared" si="1"/>
        <v>0</v>
      </c>
      <c r="G13" s="26">
        <f t="shared" si="2"/>
        <v>0</v>
      </c>
    </row>
    <row r="14" spans="2:7">
      <c r="B14" s="27"/>
      <c r="C14" s="16"/>
      <c r="D14" s="25">
        <f t="shared" si="0"/>
        <v>0</v>
      </c>
      <c r="E14" s="19">
        <v>0</v>
      </c>
      <c r="F14" s="72">
        <f t="shared" si="1"/>
        <v>0</v>
      </c>
      <c r="G14" s="26">
        <f t="shared" si="2"/>
        <v>0</v>
      </c>
    </row>
    <row r="15" spans="2:7">
      <c r="B15" s="28" t="s">
        <v>46</v>
      </c>
      <c r="C15" s="29">
        <f>SUM(C4:C14)</f>
        <v>104148</v>
      </c>
      <c r="D15" s="30">
        <f>SUM(D4:D14)</f>
        <v>0.99999999999999989</v>
      </c>
      <c r="E15" s="31">
        <f>SUM(E4:E14)</f>
        <v>0.99999999999999989</v>
      </c>
      <c r="F15" s="71">
        <f>SUM(F4:F14)</f>
        <v>104148.00000000001</v>
      </c>
      <c r="G15" s="32">
        <f>SUM(G4:G14)</f>
        <v>5.4569682106375694E-12</v>
      </c>
    </row>
    <row r="16" spans="2:7" ht="14" thickBot="1"/>
    <row r="17" spans="2:12">
      <c r="B17" s="68" t="s">
        <v>21</v>
      </c>
      <c r="C17" s="61"/>
      <c r="D17" s="61"/>
      <c r="E17" s="61"/>
      <c r="F17" s="61"/>
      <c r="G17" s="62"/>
      <c r="H17" s="64"/>
      <c r="I17" s="64"/>
      <c r="J17" s="64"/>
      <c r="K17" s="64"/>
      <c r="L17" s="64"/>
    </row>
    <row r="18" spans="2:12">
      <c r="B18" s="63"/>
      <c r="C18" s="64"/>
      <c r="D18" s="64"/>
      <c r="E18" s="64"/>
      <c r="F18" s="64"/>
      <c r="G18" s="65"/>
      <c r="H18" s="64"/>
      <c r="I18" s="64"/>
      <c r="J18" s="64"/>
      <c r="K18" s="64"/>
      <c r="L18" s="64"/>
    </row>
    <row r="19" spans="2:12">
      <c r="B19" s="63"/>
      <c r="C19" s="64"/>
      <c r="D19" s="64"/>
      <c r="E19" s="64"/>
      <c r="F19" s="64"/>
      <c r="G19" s="65"/>
      <c r="H19" s="64"/>
      <c r="I19" s="64"/>
      <c r="J19" s="64"/>
      <c r="K19" s="64"/>
      <c r="L19" s="64"/>
    </row>
    <row r="20" spans="2:12">
      <c r="B20" s="63"/>
      <c r="C20" s="64"/>
      <c r="D20" s="64"/>
      <c r="E20" s="64"/>
      <c r="F20" s="64"/>
      <c r="G20" s="65"/>
      <c r="H20" s="64"/>
      <c r="I20" s="64"/>
      <c r="J20" s="64"/>
      <c r="K20" s="64"/>
      <c r="L20" s="64"/>
    </row>
    <row r="21" spans="2:12">
      <c r="B21" s="63"/>
      <c r="C21" s="64"/>
      <c r="D21" s="64"/>
      <c r="E21" s="64"/>
      <c r="F21" s="64"/>
      <c r="G21" s="65"/>
      <c r="H21" s="64"/>
      <c r="I21" s="64"/>
      <c r="J21" s="64"/>
      <c r="K21" s="64"/>
      <c r="L21" s="64"/>
    </row>
    <row r="22" spans="2:12">
      <c r="B22" s="63"/>
      <c r="C22" s="64"/>
      <c r="D22" s="64"/>
      <c r="E22" s="64"/>
      <c r="F22" s="64"/>
      <c r="G22" s="65"/>
      <c r="H22" s="64"/>
      <c r="I22" s="64"/>
      <c r="J22" s="64"/>
      <c r="K22" s="64"/>
      <c r="L22" s="64"/>
    </row>
    <row r="23" spans="2:12">
      <c r="B23" s="63"/>
      <c r="C23" s="64"/>
      <c r="D23" s="64"/>
      <c r="E23" s="64"/>
      <c r="F23" s="64"/>
      <c r="G23" s="65"/>
      <c r="H23" s="64"/>
      <c r="I23" s="64"/>
      <c r="J23" s="64"/>
      <c r="K23" s="64"/>
      <c r="L23" s="64"/>
    </row>
    <row r="24" spans="2:12">
      <c r="B24" s="63"/>
      <c r="C24" s="64"/>
      <c r="D24" s="64"/>
      <c r="E24" s="64"/>
      <c r="F24" s="64"/>
      <c r="G24" s="65"/>
      <c r="H24" s="64"/>
      <c r="I24" s="64"/>
      <c r="J24" s="64"/>
      <c r="K24" s="64"/>
      <c r="L24" s="64"/>
    </row>
    <row r="25" spans="2:12" ht="14" thickBot="1">
      <c r="B25" s="52"/>
      <c r="C25" s="66"/>
      <c r="D25" s="66"/>
      <c r="E25" s="66"/>
      <c r="F25" s="66"/>
      <c r="G25" s="67"/>
      <c r="H25" s="64"/>
      <c r="I25" s="64"/>
      <c r="J25" s="64"/>
      <c r="K25" s="64"/>
      <c r="L25" s="64"/>
    </row>
  </sheetData>
  <sheetCalcPr fullCalcOnLoad="1"/>
  <mergeCells count="1">
    <mergeCell ref="E1:G1"/>
  </mergeCells>
  <phoneticPr fontId="4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6"/>
  <sheetViews>
    <sheetView workbookViewId="0">
      <selection activeCell="D32" sqref="D32"/>
    </sheetView>
  </sheetViews>
  <sheetFormatPr baseColWidth="10" defaultRowHeight="13"/>
  <cols>
    <col min="1" max="1" width="10.7109375" style="5"/>
    <col min="2" max="5" width="12.85546875" style="6" customWidth="1"/>
    <col min="6" max="6" width="10.7109375" style="7"/>
  </cols>
  <sheetData>
    <row r="1" spans="1:6" s="1" customFormat="1" ht="39">
      <c r="A1" s="2" t="s">
        <v>38</v>
      </c>
      <c r="B1" s="3" t="s">
        <v>39</v>
      </c>
      <c r="C1" s="3" t="s">
        <v>40</v>
      </c>
      <c r="D1" s="3" t="s">
        <v>41</v>
      </c>
      <c r="E1" s="3" t="s">
        <v>42</v>
      </c>
      <c r="F1" s="4" t="s">
        <v>43</v>
      </c>
    </row>
    <row r="2" spans="1:6">
      <c r="A2" s="5">
        <v>1991</v>
      </c>
      <c r="B2" s="6">
        <v>3000</v>
      </c>
      <c r="C2" s="6">
        <v>15000</v>
      </c>
      <c r="D2" s="6">
        <v>18500</v>
      </c>
      <c r="E2" s="6">
        <f>D2-C2-B2</f>
        <v>500</v>
      </c>
      <c r="F2" s="7">
        <f>E2/(B2+C2)</f>
        <v>2.7777777777777776E-2</v>
      </c>
    </row>
    <row r="3" spans="1:6">
      <c r="A3" s="5">
        <v>1992</v>
      </c>
      <c r="B3" s="6">
        <f>D2</f>
        <v>18500</v>
      </c>
      <c r="C3" s="6">
        <v>12000</v>
      </c>
      <c r="D3" s="6">
        <v>33000</v>
      </c>
      <c r="E3" s="6">
        <f>D3-C3-B3</f>
        <v>2500</v>
      </c>
      <c r="F3" s="7">
        <f t="shared" ref="F3:F21" si="0">E3/(B3+C3)</f>
        <v>8.1967213114754092E-2</v>
      </c>
    </row>
    <row r="4" spans="1:6">
      <c r="A4" s="5">
        <v>1993</v>
      </c>
      <c r="B4" s="6">
        <f t="shared" ref="B4:B26" si="1">D3</f>
        <v>33000</v>
      </c>
      <c r="C4" s="6">
        <v>4000</v>
      </c>
      <c r="D4" s="6">
        <v>38750</v>
      </c>
      <c r="E4" s="6">
        <f t="shared" ref="E4:E21" si="2">D4-C4-B4</f>
        <v>1750</v>
      </c>
      <c r="F4" s="7">
        <f t="shared" si="0"/>
        <v>4.72972972972973E-2</v>
      </c>
    </row>
    <row r="5" spans="1:6">
      <c r="A5" s="5">
        <v>1994</v>
      </c>
      <c r="B5" s="6">
        <f t="shared" si="1"/>
        <v>38750</v>
      </c>
      <c r="C5" s="6">
        <v>10000</v>
      </c>
      <c r="D5" s="6">
        <v>54125</v>
      </c>
      <c r="E5" s="6">
        <f t="shared" si="2"/>
        <v>5375</v>
      </c>
      <c r="F5" s="7">
        <f t="shared" si="0"/>
        <v>0.11025641025641025</v>
      </c>
    </row>
    <row r="6" spans="1:6">
      <c r="A6" s="5">
        <v>1995</v>
      </c>
      <c r="B6" s="6">
        <f t="shared" si="1"/>
        <v>54125</v>
      </c>
      <c r="C6" s="6">
        <v>11500</v>
      </c>
      <c r="D6" s="6">
        <v>71000</v>
      </c>
      <c r="E6" s="6">
        <f t="shared" si="2"/>
        <v>5375</v>
      </c>
      <c r="F6" s="7">
        <f t="shared" si="0"/>
        <v>8.1904761904761911E-2</v>
      </c>
    </row>
    <row r="7" spans="1:6">
      <c r="A7" s="5">
        <v>1996</v>
      </c>
      <c r="B7" s="6">
        <f t="shared" si="1"/>
        <v>71000</v>
      </c>
      <c r="C7" s="6">
        <v>8500</v>
      </c>
      <c r="D7" s="6">
        <v>85750</v>
      </c>
      <c r="E7" s="6">
        <f t="shared" si="2"/>
        <v>6250</v>
      </c>
      <c r="F7" s="7">
        <f t="shared" si="0"/>
        <v>7.8616352201257858E-2</v>
      </c>
    </row>
    <row r="8" spans="1:6">
      <c r="A8" s="5">
        <v>1997</v>
      </c>
      <c r="B8" s="6">
        <f t="shared" si="1"/>
        <v>85750</v>
      </c>
      <c r="C8" s="6">
        <v>0</v>
      </c>
      <c r="D8" s="6">
        <v>99750</v>
      </c>
      <c r="E8" s="6">
        <f t="shared" si="2"/>
        <v>14000</v>
      </c>
      <c r="F8" s="7">
        <f t="shared" si="0"/>
        <v>0.16326530612244897</v>
      </c>
    </row>
    <row r="9" spans="1:6">
      <c r="A9" s="5">
        <v>1998</v>
      </c>
      <c r="B9" s="6">
        <f t="shared" si="1"/>
        <v>99750</v>
      </c>
      <c r="C9" s="6">
        <v>0</v>
      </c>
      <c r="D9" s="6">
        <v>123000</v>
      </c>
      <c r="E9" s="6">
        <f t="shared" si="2"/>
        <v>23250</v>
      </c>
      <c r="F9" s="7">
        <f t="shared" si="0"/>
        <v>0.23308270676691728</v>
      </c>
    </row>
    <row r="10" spans="1:6">
      <c r="A10" s="5">
        <v>1999</v>
      </c>
      <c r="B10" s="6">
        <f t="shared" si="1"/>
        <v>123000</v>
      </c>
      <c r="C10" s="6">
        <v>5000</v>
      </c>
      <c r="D10" s="6">
        <v>148000</v>
      </c>
      <c r="E10" s="6">
        <f t="shared" si="2"/>
        <v>20000</v>
      </c>
      <c r="F10" s="7">
        <f t="shared" si="0"/>
        <v>0.15625</v>
      </c>
    </row>
    <row r="11" spans="1:6">
      <c r="A11" s="5">
        <v>2000</v>
      </c>
      <c r="B11" s="6">
        <f t="shared" si="1"/>
        <v>148000</v>
      </c>
      <c r="C11" s="6">
        <v>15000</v>
      </c>
      <c r="D11" s="6">
        <v>185500</v>
      </c>
      <c r="E11" s="6">
        <f t="shared" si="2"/>
        <v>22500</v>
      </c>
      <c r="F11" s="7">
        <f t="shared" si="0"/>
        <v>0.13803680981595093</v>
      </c>
    </row>
    <row r="12" spans="1:6">
      <c r="A12" s="5">
        <v>2001</v>
      </c>
      <c r="B12" s="6">
        <f t="shared" si="1"/>
        <v>185500</v>
      </c>
      <c r="C12" s="6">
        <v>15000</v>
      </c>
      <c r="D12" s="6">
        <v>181000</v>
      </c>
      <c r="E12" s="6">
        <f t="shared" si="2"/>
        <v>-19500</v>
      </c>
      <c r="F12" s="7">
        <f t="shared" si="0"/>
        <v>-9.7256857855361589E-2</v>
      </c>
    </row>
    <row r="13" spans="1:6">
      <c r="A13" s="5">
        <v>2002</v>
      </c>
      <c r="B13" s="6">
        <f t="shared" si="1"/>
        <v>181000</v>
      </c>
      <c r="C13" s="6">
        <v>20000</v>
      </c>
      <c r="D13" s="6">
        <v>190500</v>
      </c>
      <c r="E13" s="6">
        <f t="shared" si="2"/>
        <v>-10500</v>
      </c>
      <c r="F13" s="7">
        <f t="shared" si="0"/>
        <v>-5.2238805970149252E-2</v>
      </c>
    </row>
    <row r="14" spans="1:6">
      <c r="A14" s="5">
        <v>2003</v>
      </c>
      <c r="B14" s="6">
        <f t="shared" si="1"/>
        <v>190500</v>
      </c>
      <c r="C14" s="6">
        <v>25000</v>
      </c>
      <c r="D14" s="6">
        <v>189000</v>
      </c>
      <c r="E14" s="6">
        <f t="shared" si="2"/>
        <v>-26500</v>
      </c>
      <c r="F14" s="7">
        <f t="shared" si="0"/>
        <v>-0.12296983758700696</v>
      </c>
    </row>
    <row r="15" spans="1:6">
      <c r="A15" s="5">
        <v>2004</v>
      </c>
      <c r="B15" s="6">
        <f t="shared" si="1"/>
        <v>189000</v>
      </c>
      <c r="C15" s="6">
        <v>18500</v>
      </c>
      <c r="D15" s="6">
        <v>232000</v>
      </c>
      <c r="E15" s="6">
        <f t="shared" si="2"/>
        <v>24500</v>
      </c>
      <c r="F15" s="7">
        <f t="shared" si="0"/>
        <v>0.1180722891566265</v>
      </c>
    </row>
    <row r="16" spans="1:6">
      <c r="A16" s="5">
        <v>2005</v>
      </c>
      <c r="B16" s="6">
        <f t="shared" si="1"/>
        <v>232000</v>
      </c>
      <c r="C16" s="6">
        <v>18500</v>
      </c>
      <c r="D16" s="6">
        <v>289000</v>
      </c>
      <c r="E16" s="6">
        <f t="shared" si="2"/>
        <v>38500</v>
      </c>
      <c r="F16" s="7">
        <f t="shared" si="0"/>
        <v>0.15369261477045909</v>
      </c>
    </row>
    <row r="17" spans="1:6">
      <c r="A17" s="5">
        <v>2006</v>
      </c>
      <c r="B17" s="6">
        <f t="shared" si="1"/>
        <v>289000</v>
      </c>
      <c r="C17" s="6">
        <v>19500</v>
      </c>
      <c r="D17" s="6">
        <v>332999</v>
      </c>
      <c r="E17" s="6">
        <f t="shared" si="2"/>
        <v>24499</v>
      </c>
      <c r="F17" s="7">
        <f t="shared" si="0"/>
        <v>7.941329011345219E-2</v>
      </c>
    </row>
    <row r="18" spans="1:6">
      <c r="A18" s="5">
        <v>2007</v>
      </c>
      <c r="B18" s="6">
        <f t="shared" si="1"/>
        <v>332999</v>
      </c>
      <c r="C18" s="6">
        <v>20500</v>
      </c>
      <c r="D18" s="6">
        <v>375000</v>
      </c>
      <c r="E18" s="6">
        <f t="shared" si="2"/>
        <v>21501</v>
      </c>
      <c r="F18" s="7">
        <f t="shared" si="0"/>
        <v>6.0823368665823663E-2</v>
      </c>
    </row>
    <row r="19" spans="1:6">
      <c r="A19" s="5">
        <v>2008</v>
      </c>
      <c r="B19" s="6">
        <f t="shared" si="1"/>
        <v>375000</v>
      </c>
      <c r="C19" s="6">
        <v>0</v>
      </c>
      <c r="D19" s="6">
        <v>348000</v>
      </c>
      <c r="E19" s="6">
        <f t="shared" si="2"/>
        <v>-27000</v>
      </c>
      <c r="F19" s="7">
        <f t="shared" si="0"/>
        <v>-7.1999999999999995E-2</v>
      </c>
    </row>
    <row r="20" spans="1:6">
      <c r="A20" s="5">
        <v>2009</v>
      </c>
      <c r="B20" s="6">
        <f t="shared" si="1"/>
        <v>348000</v>
      </c>
      <c r="C20" s="6">
        <v>0</v>
      </c>
      <c r="D20" s="6">
        <v>367000</v>
      </c>
      <c r="E20" s="6">
        <f t="shared" si="2"/>
        <v>19000</v>
      </c>
      <c r="F20" s="7">
        <f t="shared" si="0"/>
        <v>5.459770114942529E-2</v>
      </c>
    </row>
    <row r="21" spans="1:6">
      <c r="A21" s="5">
        <v>2010</v>
      </c>
      <c r="B21" s="6">
        <f t="shared" si="1"/>
        <v>367000</v>
      </c>
      <c r="C21" s="6">
        <v>0</v>
      </c>
      <c r="D21" s="6">
        <v>389000</v>
      </c>
      <c r="E21" s="6">
        <f t="shared" si="2"/>
        <v>22000</v>
      </c>
      <c r="F21" s="7">
        <f t="shared" si="0"/>
        <v>5.9945504087193457E-2</v>
      </c>
    </row>
    <row r="22" spans="1:6">
      <c r="A22" s="5">
        <v>2011</v>
      </c>
      <c r="B22" s="6">
        <f t="shared" si="1"/>
        <v>389000</v>
      </c>
    </row>
    <row r="23" spans="1:6">
      <c r="A23" s="5">
        <v>2012</v>
      </c>
      <c r="B23" s="6">
        <f t="shared" si="1"/>
        <v>0</v>
      </c>
    </row>
    <row r="24" spans="1:6">
      <c r="A24" s="5">
        <v>2013</v>
      </c>
      <c r="B24" s="6">
        <f t="shared" si="1"/>
        <v>0</v>
      </c>
    </row>
    <row r="25" spans="1:6">
      <c r="A25" s="5">
        <v>2014</v>
      </c>
      <c r="B25" s="6">
        <f t="shared" si="1"/>
        <v>0</v>
      </c>
    </row>
    <row r="26" spans="1:6">
      <c r="A26" s="5">
        <v>2015</v>
      </c>
      <c r="B26" s="6">
        <f t="shared" si="1"/>
        <v>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 tracking</vt:lpstr>
      <vt:lpstr>Portfolio Rebalancing</vt:lpstr>
      <vt:lpstr>Portfolio growth</vt:lpstr>
    </vt:vector>
  </TitlesOfParts>
  <Company>THINK BOX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YIH</dc:creator>
  <cp:lastModifiedBy>JIM YIH</cp:lastModifiedBy>
  <dcterms:created xsi:type="dcterms:W3CDTF">2012-01-09T16:39:34Z</dcterms:created>
  <dcterms:modified xsi:type="dcterms:W3CDTF">2012-03-07T08:29:16Z</dcterms:modified>
</cp:coreProperties>
</file>